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6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'06'!$A$1:$M$26</definedName>
  </definedNames>
  <calcPr calcId="145621"/>
</workbook>
</file>

<file path=xl/calcChain.xml><?xml version="1.0" encoding="utf-8"?>
<calcChain xmlns="http://schemas.openxmlformats.org/spreadsheetml/2006/main">
  <c r="U26" i="4" l="1"/>
  <c r="U28" i="4" s="1"/>
  <c r="L25" i="4"/>
  <c r="L26" i="4" s="1"/>
  <c r="H25" i="4"/>
  <c r="H26" i="4" s="1"/>
  <c r="I26" i="4" s="1"/>
  <c r="G25" i="4"/>
  <c r="D25" i="4"/>
  <c r="C25" i="4"/>
  <c r="W24" i="4"/>
  <c r="U24" i="4"/>
  <c r="T24" i="4"/>
  <c r="T26" i="4" s="1"/>
  <c r="T28" i="4" s="1"/>
  <c r="S24" i="4"/>
  <c r="R24" i="4"/>
  <c r="Q24" i="4"/>
  <c r="P24" i="4"/>
  <c r="O24" i="4"/>
  <c r="N24" i="4"/>
  <c r="L24" i="4"/>
  <c r="I24" i="4"/>
  <c r="H24" i="4"/>
  <c r="G24" i="4"/>
  <c r="G26" i="4" s="1"/>
  <c r="C24" i="4"/>
  <c r="C26" i="4" s="1"/>
  <c r="K23" i="4"/>
  <c r="I23" i="4"/>
  <c r="M23" i="4" s="1"/>
  <c r="F23" i="4"/>
  <c r="D23" i="4"/>
  <c r="K22" i="4"/>
  <c r="I22" i="4"/>
  <c r="M22" i="4" s="1"/>
  <c r="F22" i="4"/>
  <c r="D22" i="4"/>
  <c r="K21" i="4"/>
  <c r="I21" i="4"/>
  <c r="M21" i="4" s="1"/>
  <c r="F21" i="4"/>
  <c r="D21" i="4"/>
  <c r="K20" i="4"/>
  <c r="I20" i="4"/>
  <c r="M20" i="4" s="1"/>
  <c r="F20" i="4"/>
  <c r="D20" i="4"/>
  <c r="K19" i="4"/>
  <c r="I19" i="4"/>
  <c r="M19" i="4" s="1"/>
  <c r="F19" i="4"/>
  <c r="D19" i="4"/>
  <c r="K18" i="4"/>
  <c r="I18" i="4"/>
  <c r="M18" i="4" s="1"/>
  <c r="F18" i="4"/>
  <c r="D18" i="4"/>
  <c r="K17" i="4"/>
  <c r="I17" i="4"/>
  <c r="M17" i="4" s="1"/>
  <c r="F17" i="4"/>
  <c r="D17" i="4"/>
  <c r="K16" i="4"/>
  <c r="I16" i="4"/>
  <c r="M16" i="4" s="1"/>
  <c r="F16" i="4"/>
  <c r="D16" i="4"/>
  <c r="K15" i="4"/>
  <c r="I15" i="4"/>
  <c r="M15" i="4" s="1"/>
  <c r="F15" i="4"/>
  <c r="D15" i="4"/>
  <c r="K14" i="4"/>
  <c r="I14" i="4"/>
  <c r="M14" i="4" s="1"/>
  <c r="F14" i="4"/>
  <c r="D14" i="4"/>
  <c r="AE13" i="4"/>
  <c r="K13" i="4"/>
  <c r="I13" i="4"/>
  <c r="M13" i="4" s="1"/>
  <c r="F13" i="4"/>
  <c r="D13" i="4"/>
  <c r="K12" i="4"/>
  <c r="I12" i="4"/>
  <c r="M12" i="4" s="1"/>
  <c r="F12" i="4"/>
  <c r="D12" i="4"/>
  <c r="AE11" i="4"/>
  <c r="K11" i="4"/>
  <c r="I11" i="4"/>
  <c r="M11" i="4" s="1"/>
  <c r="F11" i="4"/>
  <c r="D11" i="4"/>
  <c r="K10" i="4"/>
  <c r="I10" i="4"/>
  <c r="M10" i="4" s="1"/>
  <c r="F10" i="4"/>
  <c r="D10" i="4"/>
  <c r="K9" i="4"/>
  <c r="I9" i="4"/>
  <c r="M9" i="4" s="1"/>
  <c r="F9" i="4"/>
  <c r="D9" i="4"/>
  <c r="K8" i="4"/>
  <c r="I8" i="4"/>
  <c r="M8" i="4" s="1"/>
  <c r="F8" i="4"/>
  <c r="D8" i="4"/>
  <c r="K7" i="4"/>
  <c r="I7" i="4"/>
  <c r="M7" i="4" s="1"/>
  <c r="F7" i="4"/>
  <c r="D7" i="4"/>
  <c r="K6" i="4"/>
  <c r="K24" i="4" s="1"/>
  <c r="J24" i="4" s="1"/>
  <c r="I6" i="4"/>
  <c r="M6" i="4" s="1"/>
  <c r="F6" i="4"/>
  <c r="F24" i="4" s="1"/>
  <c r="E24" i="4" s="1"/>
  <c r="D6" i="4"/>
  <c r="D26" i="4" l="1"/>
  <c r="D24" i="4"/>
  <c r="I25" i="4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<sst xmlns="http://schemas.openxmlformats.org/spreadsheetml/2006/main" count="78" uniqueCount="66">
  <si>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06 мая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</si>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</sst>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0" borderId="0" xfId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9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ев 2019"/>
      <sheetName val="удоб(2019) "/>
      <sheetName val="КФХ"/>
      <sheetName val="молоко"/>
      <sheetName val="по фермам АПРЕЛЬ"/>
      <sheetName val="осемен"/>
    </sheetNames>
    <sheetDataSet>
      <sheetData sheetId="0"/>
      <sheetData sheetId="1"/>
      <sheetData sheetId="2">
        <row r="38">
          <cell r="C38">
            <v>194.29000000000002</v>
          </cell>
          <cell r="E38">
            <v>1328</v>
          </cell>
          <cell r="F38">
            <v>200.66</v>
          </cell>
          <cell r="H38">
            <v>1396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topLeftCell="A16" zoomScale="70" zoomScaleNormal="75" zoomScaleSheetLayoutView="70" zoomScalePageLayoutView="75" workbookViewId="0">
      <selection activeCell="AD13" sqref="AD13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1</v>
      </c>
      <c r="B3" s="8" t="s">
        <v>2</v>
      </c>
      <c r="C3" s="9" t="s">
        <v>3</v>
      </c>
      <c r="D3" s="10"/>
      <c r="E3" s="10"/>
      <c r="F3" s="10"/>
      <c r="G3" s="11"/>
      <c r="H3" s="12" t="s">
        <v>4</v>
      </c>
      <c r="I3" s="13"/>
      <c r="J3" s="13"/>
      <c r="K3" s="13"/>
      <c r="L3" s="14"/>
      <c r="M3" s="15" t="s">
        <v>5</v>
      </c>
      <c r="N3" s="16" t="s">
        <v>6</v>
      </c>
      <c r="O3" s="17"/>
      <c r="P3" s="17"/>
      <c r="Q3" s="18"/>
      <c r="R3" s="19" t="s">
        <v>7</v>
      </c>
      <c r="S3" s="20"/>
      <c r="T3" s="21" t="s">
        <v>8</v>
      </c>
      <c r="U3" s="22"/>
      <c r="V3" s="23" t="s">
        <v>9</v>
      </c>
      <c r="W3" s="24"/>
      <c r="X3" s="24"/>
      <c r="Y3" s="6"/>
    </row>
    <row r="4" spans="1:31" ht="25.95" customHeight="1" x14ac:dyDescent="0.3">
      <c r="A4" s="25"/>
      <c r="B4" s="26"/>
      <c r="C4" s="27" t="s">
        <v>10</v>
      </c>
      <c r="D4" s="27" t="s">
        <v>11</v>
      </c>
      <c r="E4" s="27" t="s">
        <v>12</v>
      </c>
      <c r="F4" s="27" t="s">
        <v>13</v>
      </c>
      <c r="G4" s="27" t="s">
        <v>14</v>
      </c>
      <c r="H4" s="27" t="s">
        <v>10</v>
      </c>
      <c r="I4" s="27" t="s">
        <v>11</v>
      </c>
      <c r="J4" s="27" t="s">
        <v>12</v>
      </c>
      <c r="K4" s="27" t="s">
        <v>13</v>
      </c>
      <c r="L4" s="27" t="s">
        <v>14</v>
      </c>
      <c r="M4" s="28"/>
      <c r="N4" s="16" t="s">
        <v>15</v>
      </c>
      <c r="O4" s="18"/>
      <c r="P4" s="16" t="s">
        <v>16</v>
      </c>
      <c r="Q4" s="18"/>
      <c r="R4" s="29" t="s">
        <v>17</v>
      </c>
      <c r="S4" s="30" t="s">
        <v>18</v>
      </c>
      <c r="T4" s="31"/>
      <c r="U4" s="32"/>
      <c r="V4" s="33" t="s">
        <v>19</v>
      </c>
      <c r="W4" s="34" t="s">
        <v>20</v>
      </c>
      <c r="X4" s="6"/>
      <c r="Y4" s="6"/>
    </row>
    <row r="5" spans="1:31" ht="25.2" customHeight="1" x14ac:dyDescent="0.3">
      <c r="A5" s="35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  <c r="N5" s="39" t="s">
        <v>17</v>
      </c>
      <c r="O5" s="40" t="s">
        <v>18</v>
      </c>
      <c r="P5" s="39" t="s">
        <v>21</v>
      </c>
      <c r="Q5" s="40" t="s">
        <v>18</v>
      </c>
      <c r="R5" s="41"/>
      <c r="S5" s="42"/>
      <c r="T5" s="39">
        <v>2017</v>
      </c>
      <c r="U5" s="39">
        <v>2018</v>
      </c>
      <c r="V5" s="33"/>
      <c r="W5" s="34"/>
      <c r="Y5" s="6"/>
    </row>
    <row r="6" spans="1:31" s="5" customFormat="1" ht="39.6" customHeight="1" x14ac:dyDescent="0.35">
      <c r="A6" s="43">
        <v>1</v>
      </c>
      <c r="B6" s="44" t="s">
        <v>22</v>
      </c>
      <c r="C6" s="45">
        <v>210.8</v>
      </c>
      <c r="D6" s="46">
        <f>C6/G6*100</f>
        <v>17.138211382113823</v>
      </c>
      <c r="E6" s="47">
        <v>95</v>
      </c>
      <c r="F6" s="48">
        <f t="shared" ref="F6:F7" si="0">C6*E6/100</f>
        <v>200.26</v>
      </c>
      <c r="G6" s="49">
        <v>1230</v>
      </c>
      <c r="H6" s="50">
        <v>251.41</v>
      </c>
      <c r="I6" s="51">
        <f t="shared" ref="I6:I26" si="1">H6/L6*100</f>
        <v>20.439837398373982</v>
      </c>
      <c r="J6" s="52">
        <v>96</v>
      </c>
      <c r="K6" s="48">
        <f>H6*J6/100</f>
        <v>241.3536</v>
      </c>
      <c r="L6" s="49">
        <v>1230</v>
      </c>
      <c r="M6" s="53">
        <f>RANK(I6,I6:I23)</f>
        <v>2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43">
        <v>1230</v>
      </c>
      <c r="U6" s="43">
        <v>1230</v>
      </c>
      <c r="V6" s="55"/>
      <c r="W6" s="56">
        <v>1262</v>
      </c>
      <c r="X6" s="5">
        <v>16</v>
      </c>
    </row>
    <row r="7" spans="1:31" s="5" customFormat="1" ht="40.200000000000003" customHeight="1" x14ac:dyDescent="0.35">
      <c r="A7" s="43">
        <v>2</v>
      </c>
      <c r="B7" s="44" t="s">
        <v>23</v>
      </c>
      <c r="C7" s="45">
        <v>120</v>
      </c>
      <c r="D7" s="46">
        <f t="shared" ref="D7:D26" si="2">C7/G7*100</f>
        <v>18.604651162790699</v>
      </c>
      <c r="E7" s="47">
        <v>96</v>
      </c>
      <c r="F7" s="48">
        <f t="shared" si="0"/>
        <v>115.2</v>
      </c>
      <c r="G7" s="49">
        <v>645</v>
      </c>
      <c r="H7" s="50">
        <v>112.5</v>
      </c>
      <c r="I7" s="51">
        <f t="shared" si="1"/>
        <v>17.441860465116278</v>
      </c>
      <c r="J7" s="52">
        <v>95</v>
      </c>
      <c r="K7" s="48">
        <f t="shared" ref="K7:K23" si="3">H7*J7/100</f>
        <v>106.875</v>
      </c>
      <c r="L7" s="49">
        <v>645</v>
      </c>
      <c r="M7" s="53">
        <f>RANK(I7,I6:I23)</f>
        <v>6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43">
        <v>645</v>
      </c>
      <c r="U7" s="43">
        <v>645</v>
      </c>
      <c r="V7" s="55"/>
      <c r="W7" s="56">
        <v>1090</v>
      </c>
      <c r="X7" s="5">
        <v>20</v>
      </c>
    </row>
    <row r="8" spans="1:31" s="5" customFormat="1" ht="40.200000000000003" customHeight="1" x14ac:dyDescent="0.35">
      <c r="A8" s="43">
        <v>3</v>
      </c>
      <c r="B8" s="57" t="s">
        <v>24</v>
      </c>
      <c r="C8" s="45">
        <v>162.30000000000001</v>
      </c>
      <c r="D8" s="46">
        <f t="shared" si="2"/>
        <v>20.287500000000001</v>
      </c>
      <c r="E8" s="47">
        <v>96</v>
      </c>
      <c r="F8" s="48">
        <f>C8*E8/100</f>
        <v>155.80800000000002</v>
      </c>
      <c r="G8" s="49">
        <v>800</v>
      </c>
      <c r="H8" s="50">
        <v>172.1</v>
      </c>
      <c r="I8" s="51">
        <f t="shared" si="1"/>
        <v>21.299504950495049</v>
      </c>
      <c r="J8" s="58">
        <v>96</v>
      </c>
      <c r="K8" s="48">
        <f t="shared" si="3"/>
        <v>165.21599999999998</v>
      </c>
      <c r="L8" s="49">
        <v>808</v>
      </c>
      <c r="M8" s="53">
        <f>RANK(I8,I6:I23)</f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43">
        <v>800</v>
      </c>
      <c r="U8" s="43">
        <v>800</v>
      </c>
      <c r="V8" s="55"/>
      <c r="W8" s="56">
        <v>440</v>
      </c>
      <c r="X8" s="5" t="s">
        <v>25</v>
      </c>
    </row>
    <row r="9" spans="1:31" s="5" customFormat="1" ht="40.200000000000003" customHeight="1" x14ac:dyDescent="0.35">
      <c r="A9" s="43">
        <v>4</v>
      </c>
      <c r="B9" s="59" t="s">
        <v>26</v>
      </c>
      <c r="C9" s="45">
        <v>34.5</v>
      </c>
      <c r="D9" s="46">
        <f t="shared" si="2"/>
        <v>12.545454545454545</v>
      </c>
      <c r="E9" s="47">
        <v>99</v>
      </c>
      <c r="F9" s="48">
        <f t="shared" ref="F9:F23" si="4">C9*E9/100</f>
        <v>34.155000000000001</v>
      </c>
      <c r="G9" s="49">
        <v>275</v>
      </c>
      <c r="H9" s="50">
        <v>33</v>
      </c>
      <c r="I9" s="51">
        <f t="shared" si="1"/>
        <v>11.073825503355705</v>
      </c>
      <c r="J9" s="52">
        <v>100</v>
      </c>
      <c r="K9" s="48">
        <f t="shared" si="3"/>
        <v>33</v>
      </c>
      <c r="L9" s="49">
        <v>298</v>
      </c>
      <c r="M9" s="53">
        <f>RANK(I9,I6:I23)</f>
        <v>18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43">
        <v>255</v>
      </c>
      <c r="U9" s="43">
        <v>275</v>
      </c>
      <c r="V9" s="55"/>
      <c r="W9" s="56">
        <v>476</v>
      </c>
      <c r="X9" s="5" t="s">
        <v>27</v>
      </c>
    </row>
    <row r="10" spans="1:31" s="5" customFormat="1" ht="40.200000000000003" customHeight="1" x14ac:dyDescent="0.35">
      <c r="A10" s="43">
        <v>5</v>
      </c>
      <c r="B10" s="57" t="s">
        <v>28</v>
      </c>
      <c r="C10" s="45">
        <v>98.75</v>
      </c>
      <c r="D10" s="46">
        <f t="shared" si="2"/>
        <v>17.921960072595279</v>
      </c>
      <c r="E10" s="47">
        <v>92</v>
      </c>
      <c r="F10" s="48">
        <f t="shared" si="4"/>
        <v>90.85</v>
      </c>
      <c r="G10" s="49">
        <v>551</v>
      </c>
      <c r="H10" s="50">
        <v>96.23</v>
      </c>
      <c r="I10" s="51">
        <f t="shared" si="1"/>
        <v>17.464609800362975</v>
      </c>
      <c r="J10" s="58">
        <v>89</v>
      </c>
      <c r="K10" s="48">
        <f t="shared" si="3"/>
        <v>85.644700000000014</v>
      </c>
      <c r="L10" s="49">
        <v>551</v>
      </c>
      <c r="M10" s="53">
        <f>RANK(I10,I6:I23)</f>
        <v>5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43">
        <v>450</v>
      </c>
      <c r="U10" s="43">
        <v>551</v>
      </c>
      <c r="V10" s="55" t="s">
        <v>29</v>
      </c>
      <c r="W10" s="56">
        <v>1292</v>
      </c>
      <c r="X10" s="5" t="s">
        <v>30</v>
      </c>
    </row>
    <row r="11" spans="1:31" s="5" customFormat="1" ht="40.200000000000003" customHeight="1" x14ac:dyDescent="0.35">
      <c r="A11" s="43">
        <v>6</v>
      </c>
      <c r="B11" s="57" t="s">
        <v>31</v>
      </c>
      <c r="C11" s="45">
        <v>65.5</v>
      </c>
      <c r="D11" s="46">
        <f t="shared" si="2"/>
        <v>18.296089385474858</v>
      </c>
      <c r="E11" s="47">
        <v>90</v>
      </c>
      <c r="F11" s="48">
        <f t="shared" si="4"/>
        <v>58.95</v>
      </c>
      <c r="G11" s="49">
        <v>358</v>
      </c>
      <c r="H11" s="50">
        <v>59.4</v>
      </c>
      <c r="I11" s="51">
        <f t="shared" si="1"/>
        <v>16.592178770949719</v>
      </c>
      <c r="J11" s="52">
        <v>90</v>
      </c>
      <c r="K11" s="48">
        <f t="shared" si="3"/>
        <v>53.46</v>
      </c>
      <c r="L11" s="49">
        <v>358</v>
      </c>
      <c r="M11" s="53">
        <f>RANK(I11,I6:I23)</f>
        <v>12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43">
        <v>358</v>
      </c>
      <c r="U11" s="43">
        <v>358</v>
      </c>
      <c r="V11" s="55" t="s">
        <v>32</v>
      </c>
      <c r="W11" s="56">
        <v>302</v>
      </c>
      <c r="X11" s="5" t="s">
        <v>33</v>
      </c>
      <c r="AD11" s="5">
        <v>57.5</v>
      </c>
      <c r="AE11" s="60">
        <f>AD11*100/90</f>
        <v>63.888888888888886</v>
      </c>
    </row>
    <row r="12" spans="1:31" s="5" customFormat="1" ht="37.200000000000003" customHeight="1" x14ac:dyDescent="0.35">
      <c r="A12" s="43">
        <v>7</v>
      </c>
      <c r="B12" s="57" t="s">
        <v>34</v>
      </c>
      <c r="C12" s="45">
        <v>45.2</v>
      </c>
      <c r="D12" s="46">
        <f t="shared" si="2"/>
        <v>18.833333333333336</v>
      </c>
      <c r="E12" s="47">
        <v>92</v>
      </c>
      <c r="F12" s="48">
        <f t="shared" si="4"/>
        <v>41.584000000000003</v>
      </c>
      <c r="G12" s="49">
        <v>240</v>
      </c>
      <c r="H12" s="50">
        <v>40.4</v>
      </c>
      <c r="I12" s="51">
        <f t="shared" si="1"/>
        <v>17.955555555555556</v>
      </c>
      <c r="J12" s="58">
        <v>95</v>
      </c>
      <c r="K12" s="48">
        <f t="shared" si="3"/>
        <v>38.380000000000003</v>
      </c>
      <c r="L12" s="49">
        <v>225</v>
      </c>
      <c r="M12" s="53">
        <f>RANK(I12,I6:I23)</f>
        <v>4</v>
      </c>
      <c r="N12" s="54">
        <v>0</v>
      </c>
      <c r="O12" s="54">
        <v>8</v>
      </c>
      <c r="P12" s="54">
        <v>0</v>
      </c>
      <c r="Q12" s="54">
        <v>1</v>
      </c>
      <c r="R12" s="54">
        <v>0</v>
      </c>
      <c r="S12" s="54">
        <v>0</v>
      </c>
      <c r="T12" s="43">
        <v>225</v>
      </c>
      <c r="U12" s="43">
        <v>225</v>
      </c>
      <c r="V12" s="55" t="s">
        <v>35</v>
      </c>
      <c r="W12" s="56">
        <v>840</v>
      </c>
      <c r="X12" s="5" t="s">
        <v>36</v>
      </c>
    </row>
    <row r="13" spans="1:31" s="5" customFormat="1" ht="40.200000000000003" customHeight="1" x14ac:dyDescent="0.35">
      <c r="A13" s="43">
        <v>8</v>
      </c>
      <c r="B13" s="57" t="s">
        <v>37</v>
      </c>
      <c r="C13" s="45">
        <v>129.81</v>
      </c>
      <c r="D13" s="46">
        <f t="shared" si="2"/>
        <v>18.544285714285717</v>
      </c>
      <c r="E13" s="47">
        <v>94</v>
      </c>
      <c r="F13" s="48">
        <f t="shared" si="4"/>
        <v>122.0214</v>
      </c>
      <c r="G13" s="49">
        <v>700</v>
      </c>
      <c r="H13" s="50">
        <v>134.6</v>
      </c>
      <c r="I13" s="51">
        <f t="shared" si="1"/>
        <v>17.36774193548387</v>
      </c>
      <c r="J13" s="58">
        <v>93</v>
      </c>
      <c r="K13" s="48">
        <f t="shared" si="3"/>
        <v>125.178</v>
      </c>
      <c r="L13" s="49">
        <v>775</v>
      </c>
      <c r="M13" s="53">
        <f>RANK(I13,I6:I23)</f>
        <v>7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43">
        <v>700</v>
      </c>
      <c r="U13" s="43">
        <v>700</v>
      </c>
      <c r="V13" s="55"/>
      <c r="W13" s="56">
        <v>1215</v>
      </c>
      <c r="X13" s="5" t="s">
        <v>38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43">
        <v>9</v>
      </c>
      <c r="B14" s="57" t="s">
        <v>39</v>
      </c>
      <c r="C14" s="45">
        <v>38.75</v>
      </c>
      <c r="D14" s="46">
        <f t="shared" si="2"/>
        <v>15.5</v>
      </c>
      <c r="E14" s="47">
        <v>91</v>
      </c>
      <c r="F14" s="48">
        <f t="shared" si="4"/>
        <v>35.262500000000003</v>
      </c>
      <c r="G14" s="49">
        <v>250</v>
      </c>
      <c r="H14" s="50">
        <v>32</v>
      </c>
      <c r="I14" s="51">
        <f t="shared" si="1"/>
        <v>16</v>
      </c>
      <c r="J14" s="58">
        <v>91</v>
      </c>
      <c r="K14" s="48">
        <f t="shared" si="3"/>
        <v>29.12</v>
      </c>
      <c r="L14" s="49">
        <v>200</v>
      </c>
      <c r="M14" s="53">
        <f>RANK(I14,I6:I23)</f>
        <v>13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43">
        <v>250</v>
      </c>
      <c r="U14" s="43">
        <v>250</v>
      </c>
      <c r="V14" s="55"/>
      <c r="W14" s="56">
        <v>540</v>
      </c>
      <c r="X14" s="5" t="s">
        <v>40</v>
      </c>
    </row>
    <row r="15" spans="1:31" s="5" customFormat="1" ht="40.200000000000003" customHeight="1" x14ac:dyDescent="0.35">
      <c r="A15" s="43">
        <v>10</v>
      </c>
      <c r="B15" s="57" t="s">
        <v>41</v>
      </c>
      <c r="C15" s="45">
        <v>63.36</v>
      </c>
      <c r="D15" s="46">
        <f t="shared" si="2"/>
        <v>20.77377049180328</v>
      </c>
      <c r="E15" s="47">
        <v>96.3</v>
      </c>
      <c r="F15" s="48">
        <f>C15*E15/100</f>
        <v>61.015680000000003</v>
      </c>
      <c r="G15" s="49">
        <v>305</v>
      </c>
      <c r="H15" s="50">
        <v>52.63</v>
      </c>
      <c r="I15" s="51">
        <f t="shared" si="1"/>
        <v>17.255737704918033</v>
      </c>
      <c r="J15" s="52">
        <v>94.8</v>
      </c>
      <c r="K15" s="48">
        <f t="shared" si="3"/>
        <v>49.893240000000006</v>
      </c>
      <c r="L15" s="49">
        <v>305</v>
      </c>
      <c r="M15" s="53">
        <f>RANK(I15,I6:I23)</f>
        <v>8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43">
        <v>305</v>
      </c>
      <c r="U15" s="43">
        <v>305</v>
      </c>
      <c r="V15" s="55"/>
      <c r="W15" s="56">
        <v>635</v>
      </c>
      <c r="X15" s="5" t="s">
        <v>42</v>
      </c>
    </row>
    <row r="16" spans="1:31" s="5" customFormat="1" ht="40.200000000000003" customHeight="1" x14ac:dyDescent="0.35">
      <c r="A16" s="43">
        <v>11</v>
      </c>
      <c r="B16" s="57" t="s">
        <v>43</v>
      </c>
      <c r="C16" s="45">
        <v>79.36</v>
      </c>
      <c r="D16" s="46">
        <f t="shared" si="2"/>
        <v>17.252173913043478</v>
      </c>
      <c r="E16" s="47">
        <v>95</v>
      </c>
      <c r="F16" s="48">
        <f t="shared" si="4"/>
        <v>75.391999999999996</v>
      </c>
      <c r="G16" s="49">
        <v>460</v>
      </c>
      <c r="H16" s="50">
        <v>78.849999999999994</v>
      </c>
      <c r="I16" s="51">
        <f t="shared" si="1"/>
        <v>17.141304347826086</v>
      </c>
      <c r="J16" s="58">
        <v>94</v>
      </c>
      <c r="K16" s="48">
        <f t="shared" si="3"/>
        <v>74.119</v>
      </c>
      <c r="L16" s="49">
        <v>460</v>
      </c>
      <c r="M16" s="53">
        <f>RANK(I16,I6:I23)</f>
        <v>9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43">
        <v>460</v>
      </c>
      <c r="U16" s="43">
        <v>460</v>
      </c>
      <c r="V16" s="55" t="s">
        <v>44</v>
      </c>
      <c r="W16" s="56">
        <v>1040</v>
      </c>
      <c r="X16" s="5" t="s">
        <v>45</v>
      </c>
    </row>
    <row r="17" spans="1:24" s="5" customFormat="1" ht="40.200000000000003" customHeight="1" x14ac:dyDescent="0.35">
      <c r="A17" s="43">
        <v>12</v>
      </c>
      <c r="B17" s="57" t="s">
        <v>46</v>
      </c>
      <c r="C17" s="45">
        <v>131.44999999999999</v>
      </c>
      <c r="D17" s="46">
        <f t="shared" si="2"/>
        <v>16.961290322580645</v>
      </c>
      <c r="E17" s="47">
        <v>91</v>
      </c>
      <c r="F17" s="48">
        <f t="shared" si="4"/>
        <v>119.61949999999999</v>
      </c>
      <c r="G17" s="49">
        <v>775</v>
      </c>
      <c r="H17" s="50">
        <v>123.05</v>
      </c>
      <c r="I17" s="51">
        <f t="shared" si="1"/>
        <v>15.877419354838709</v>
      </c>
      <c r="J17" s="58">
        <v>88</v>
      </c>
      <c r="K17" s="48">
        <f t="shared" si="3"/>
        <v>108.28399999999999</v>
      </c>
      <c r="L17" s="49">
        <v>775</v>
      </c>
      <c r="M17" s="53">
        <f>RANK(I17,I6:I23)</f>
        <v>14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43">
        <v>704</v>
      </c>
      <c r="U17" s="43">
        <v>775</v>
      </c>
      <c r="V17" s="55" t="s">
        <v>47</v>
      </c>
      <c r="W17" s="56">
        <v>1384</v>
      </c>
      <c r="X17" s="5" t="s">
        <v>48</v>
      </c>
    </row>
    <row r="18" spans="1:24" s="5" customFormat="1" ht="40.200000000000003" customHeight="1" x14ac:dyDescent="0.35">
      <c r="A18" s="43">
        <v>13</v>
      </c>
      <c r="B18" s="57" t="s">
        <v>49</v>
      </c>
      <c r="C18" s="45">
        <v>28.5</v>
      </c>
      <c r="D18" s="46">
        <f t="shared" si="2"/>
        <v>21.923076923076923</v>
      </c>
      <c r="E18" s="47">
        <v>89</v>
      </c>
      <c r="F18" s="48">
        <f t="shared" si="4"/>
        <v>25.364999999999998</v>
      </c>
      <c r="G18" s="49">
        <v>130</v>
      </c>
      <c r="H18" s="50">
        <v>22</v>
      </c>
      <c r="I18" s="51">
        <f t="shared" si="1"/>
        <v>16.923076923076923</v>
      </c>
      <c r="J18" s="58">
        <v>89</v>
      </c>
      <c r="K18" s="48">
        <f t="shared" si="3"/>
        <v>19.579999999999998</v>
      </c>
      <c r="L18" s="49">
        <v>130</v>
      </c>
      <c r="M18" s="53">
        <f>RANK(I18,I6:I23)</f>
        <v>10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43">
        <v>115</v>
      </c>
      <c r="U18" s="43">
        <v>115</v>
      </c>
      <c r="V18" s="55" t="s">
        <v>50</v>
      </c>
      <c r="W18" s="56">
        <v>320</v>
      </c>
      <c r="X18" s="5" t="s">
        <v>33</v>
      </c>
    </row>
    <row r="19" spans="1:24" s="5" customFormat="1" ht="40.200000000000003" customHeight="1" x14ac:dyDescent="0.35">
      <c r="A19" s="43">
        <v>14</v>
      </c>
      <c r="B19" s="57" t="s">
        <v>51</v>
      </c>
      <c r="C19" s="45">
        <v>31</v>
      </c>
      <c r="D19" s="46">
        <f t="shared" si="2"/>
        <v>10.333333333333334</v>
      </c>
      <c r="E19" s="47">
        <v>93</v>
      </c>
      <c r="F19" s="48">
        <f t="shared" si="4"/>
        <v>28.83</v>
      </c>
      <c r="G19" s="49">
        <v>300</v>
      </c>
      <c r="H19" s="50">
        <v>25</v>
      </c>
      <c r="I19" s="51">
        <f t="shared" si="1"/>
        <v>12.5</v>
      </c>
      <c r="J19" s="58">
        <v>93</v>
      </c>
      <c r="K19" s="48">
        <f t="shared" si="3"/>
        <v>23.25</v>
      </c>
      <c r="L19" s="49">
        <v>200</v>
      </c>
      <c r="M19" s="53">
        <f>RANK(I19,I6:I23)</f>
        <v>16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43">
        <v>300</v>
      </c>
      <c r="U19" s="43">
        <v>300</v>
      </c>
      <c r="V19" s="55" t="s">
        <v>52</v>
      </c>
      <c r="W19" s="56"/>
      <c r="X19" s="5" t="s">
        <v>53</v>
      </c>
    </row>
    <row r="20" spans="1:24" s="5" customFormat="1" ht="40.200000000000003" customHeight="1" x14ac:dyDescent="0.35">
      <c r="A20" s="43">
        <v>15</v>
      </c>
      <c r="B20" s="57" t="s">
        <v>54</v>
      </c>
      <c r="C20" s="45">
        <v>20.5</v>
      </c>
      <c r="D20" s="46">
        <f t="shared" si="2"/>
        <v>14.236111111111111</v>
      </c>
      <c r="E20" s="47">
        <v>90</v>
      </c>
      <c r="F20" s="48">
        <f t="shared" si="4"/>
        <v>18.45</v>
      </c>
      <c r="G20" s="49">
        <v>144</v>
      </c>
      <c r="H20" s="50">
        <v>14</v>
      </c>
      <c r="I20" s="51">
        <f t="shared" si="1"/>
        <v>12.727272727272727</v>
      </c>
      <c r="J20" s="58">
        <v>90</v>
      </c>
      <c r="K20" s="48">
        <f t="shared" si="3"/>
        <v>12.6</v>
      </c>
      <c r="L20" s="49">
        <v>110</v>
      </c>
      <c r="M20" s="53">
        <f>RANK(I20,I6:I23)</f>
        <v>15</v>
      </c>
      <c r="N20" s="54">
        <v>0</v>
      </c>
      <c r="O20" s="54">
        <v>21</v>
      </c>
      <c r="P20" s="54">
        <v>0</v>
      </c>
      <c r="Q20" s="54">
        <v>0</v>
      </c>
      <c r="R20" s="54">
        <v>1</v>
      </c>
      <c r="S20" s="54">
        <v>0</v>
      </c>
      <c r="T20" s="43">
        <v>144</v>
      </c>
      <c r="U20" s="43">
        <v>144</v>
      </c>
      <c r="V20" s="55" t="s">
        <v>44</v>
      </c>
      <c r="W20" s="56">
        <v>192</v>
      </c>
      <c r="X20" s="5" t="s">
        <v>55</v>
      </c>
    </row>
    <row r="21" spans="1:24" s="5" customFormat="1" ht="36" customHeight="1" x14ac:dyDescent="0.35">
      <c r="A21" s="43">
        <v>16</v>
      </c>
      <c r="B21" s="57" t="s">
        <v>56</v>
      </c>
      <c r="C21" s="45">
        <v>29</v>
      </c>
      <c r="D21" s="46">
        <f t="shared" si="2"/>
        <v>11.600000000000001</v>
      </c>
      <c r="E21" s="47">
        <v>90</v>
      </c>
      <c r="F21" s="48">
        <f t="shared" si="4"/>
        <v>26.1</v>
      </c>
      <c r="G21" s="49">
        <v>250</v>
      </c>
      <c r="H21" s="50">
        <v>46</v>
      </c>
      <c r="I21" s="51">
        <f t="shared" si="1"/>
        <v>18.399999999999999</v>
      </c>
      <c r="J21" s="58">
        <v>90</v>
      </c>
      <c r="K21" s="48">
        <f t="shared" si="3"/>
        <v>41.4</v>
      </c>
      <c r="L21" s="49">
        <v>250</v>
      </c>
      <c r="M21" s="53">
        <f>RANK(I21,I6:I23)</f>
        <v>3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43">
        <v>250</v>
      </c>
      <c r="U21" s="43">
        <v>250</v>
      </c>
      <c r="V21" s="55" t="s">
        <v>57</v>
      </c>
      <c r="W21" s="56">
        <v>600</v>
      </c>
      <c r="X21" s="5" t="s">
        <v>58</v>
      </c>
    </row>
    <row r="22" spans="1:24" s="5" customFormat="1" ht="40.200000000000003" customHeight="1" x14ac:dyDescent="0.35">
      <c r="A22" s="43">
        <v>17</v>
      </c>
      <c r="B22" s="57" t="s">
        <v>59</v>
      </c>
      <c r="C22" s="45">
        <v>20.46</v>
      </c>
      <c r="D22" s="46">
        <f t="shared" si="2"/>
        <v>15.5</v>
      </c>
      <c r="E22" s="47">
        <v>90</v>
      </c>
      <c r="F22" s="48">
        <f t="shared" si="4"/>
        <v>18.414000000000001</v>
      </c>
      <c r="G22" s="49">
        <v>132</v>
      </c>
      <c r="H22" s="50">
        <v>22.08</v>
      </c>
      <c r="I22" s="51">
        <f t="shared" si="1"/>
        <v>16.727272727272727</v>
      </c>
      <c r="J22" s="58">
        <v>90</v>
      </c>
      <c r="K22" s="48">
        <f>H22*J22/100</f>
        <v>19.872</v>
      </c>
      <c r="L22" s="49">
        <v>132</v>
      </c>
      <c r="M22" s="53">
        <f>RANK(I22,I6:I23)</f>
        <v>11</v>
      </c>
      <c r="N22" s="54">
        <v>0</v>
      </c>
      <c r="O22" s="54">
        <v>10</v>
      </c>
      <c r="P22" s="54">
        <v>0</v>
      </c>
      <c r="Q22" s="54">
        <v>0</v>
      </c>
      <c r="R22" s="54">
        <v>4</v>
      </c>
      <c r="S22" s="54">
        <v>0</v>
      </c>
      <c r="T22" s="43">
        <v>105</v>
      </c>
      <c r="U22" s="43">
        <v>132</v>
      </c>
      <c r="V22" s="55" t="s">
        <v>60</v>
      </c>
      <c r="W22" s="56">
        <v>133</v>
      </c>
      <c r="X22" s="5" t="s">
        <v>61</v>
      </c>
    </row>
    <row r="23" spans="1:24" s="5" customFormat="1" ht="40.200000000000003" customHeight="1" x14ac:dyDescent="0.35">
      <c r="A23" s="43">
        <v>18</v>
      </c>
      <c r="B23" s="57" t="s">
        <v>62</v>
      </c>
      <c r="C23" s="45">
        <v>11.6</v>
      </c>
      <c r="D23" s="46">
        <f t="shared" si="2"/>
        <v>17.846153846153847</v>
      </c>
      <c r="E23" s="47">
        <v>94</v>
      </c>
      <c r="F23" s="48">
        <f t="shared" si="4"/>
        <v>10.903999999999998</v>
      </c>
      <c r="G23" s="49">
        <v>65</v>
      </c>
      <c r="H23" s="50">
        <v>8.1</v>
      </c>
      <c r="I23" s="51">
        <f t="shared" si="1"/>
        <v>12.461538461538462</v>
      </c>
      <c r="J23" s="58">
        <v>96</v>
      </c>
      <c r="K23" s="48">
        <f t="shared" si="3"/>
        <v>7.7759999999999989</v>
      </c>
      <c r="L23" s="49">
        <v>65</v>
      </c>
      <c r="M23" s="53">
        <f>RANK(I23,I6:I23)</f>
        <v>17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43">
        <v>60</v>
      </c>
      <c r="U23" s="43">
        <v>65</v>
      </c>
      <c r="V23" s="55" t="s">
        <v>44</v>
      </c>
      <c r="W23" s="56">
        <v>183</v>
      </c>
      <c r="X23" s="5" t="s">
        <v>55</v>
      </c>
    </row>
    <row r="24" spans="1:24" s="69" customFormat="1" ht="63" customHeight="1" x14ac:dyDescent="0.4">
      <c r="A24" s="43"/>
      <c r="B24" s="61" t="s">
        <v>63</v>
      </c>
      <c r="C24" s="62">
        <f>SUM(C6:C23)</f>
        <v>1320.8400000000001</v>
      </c>
      <c r="D24" s="48">
        <f t="shared" si="2"/>
        <v>17.356636005256242</v>
      </c>
      <c r="E24" s="47">
        <f>F24/C24*100</f>
        <v>93.741943005965879</v>
      </c>
      <c r="F24" s="48">
        <f>SUM(F6:F23)</f>
        <v>1238.1810799999998</v>
      </c>
      <c r="G24" s="63">
        <f>SUM(G6:G23)</f>
        <v>7610</v>
      </c>
      <c r="H24" s="51">
        <f>SUM(H6:H23)</f>
        <v>1323.3499999999997</v>
      </c>
      <c r="I24" s="51">
        <f t="shared" si="1"/>
        <v>17.604762538246639</v>
      </c>
      <c r="J24" s="52">
        <f>K24/H24*100</f>
        <v>93.323878036800579</v>
      </c>
      <c r="K24" s="48">
        <f>SUM(K6:K23)</f>
        <v>1235.0015400000002</v>
      </c>
      <c r="L24" s="64">
        <f>SUM(L6:L23)</f>
        <v>7517</v>
      </c>
      <c r="M24" s="65"/>
      <c r="N24" s="66">
        <f t="shared" ref="N24:W24" si="5">SUM(N6:N23)</f>
        <v>0</v>
      </c>
      <c r="O24" s="66">
        <f t="shared" si="5"/>
        <v>39</v>
      </c>
      <c r="P24" s="66">
        <f t="shared" si="5"/>
        <v>0</v>
      </c>
      <c r="Q24" s="66">
        <f t="shared" si="5"/>
        <v>1</v>
      </c>
      <c r="R24" s="66">
        <f t="shared" si="5"/>
        <v>5</v>
      </c>
      <c r="S24" s="66">
        <f t="shared" si="5"/>
        <v>0</v>
      </c>
      <c r="T24" s="66">
        <f t="shared" si="5"/>
        <v>7356</v>
      </c>
      <c r="U24" s="66">
        <f t="shared" si="5"/>
        <v>7580</v>
      </c>
      <c r="V24" s="67"/>
      <c r="W24" s="68">
        <f t="shared" si="5"/>
        <v>11944</v>
      </c>
    </row>
    <row r="25" spans="1:24" ht="27.6" customHeight="1" x14ac:dyDescent="0.4">
      <c r="A25" s="43"/>
      <c r="B25" s="70" t="s">
        <v>64</v>
      </c>
      <c r="C25" s="71">
        <f>[1]КФХ!C38</f>
        <v>194.29000000000002</v>
      </c>
      <c r="D25" s="72">
        <f t="shared" si="2"/>
        <v>14.630271084337352</v>
      </c>
      <c r="E25" s="73"/>
      <c r="F25" s="73"/>
      <c r="G25" s="74">
        <f>[1]КФХ!E38</f>
        <v>1328</v>
      </c>
      <c r="H25" s="75">
        <f>[1]КФХ!F38</f>
        <v>200.66</v>
      </c>
      <c r="I25" s="72">
        <f t="shared" si="1"/>
        <v>14.373925501432664</v>
      </c>
      <c r="J25" s="76"/>
      <c r="K25" s="76"/>
      <c r="L25" s="77">
        <f>[1]КФХ!H38</f>
        <v>1396</v>
      </c>
      <c r="M25" s="76"/>
      <c r="N25" s="78"/>
      <c r="O25" s="78"/>
      <c r="P25" s="78"/>
      <c r="Q25" s="78"/>
      <c r="R25" s="79"/>
      <c r="S25" s="79"/>
      <c r="T25" s="80">
        <v>1225</v>
      </c>
      <c r="U25" s="43">
        <v>1306</v>
      </c>
    </row>
    <row r="26" spans="1:24" ht="28.8" customHeight="1" x14ac:dyDescent="0.4">
      <c r="A26" s="43"/>
      <c r="B26" s="81" t="s">
        <v>65</v>
      </c>
      <c r="C26" s="71">
        <f>SUM(C24:C25)</f>
        <v>1515.13</v>
      </c>
      <c r="D26" s="72">
        <f t="shared" si="2"/>
        <v>16.951555157753415</v>
      </c>
      <c r="E26" s="73"/>
      <c r="F26" s="73"/>
      <c r="G26" s="74">
        <f>SUM(G24:G25)</f>
        <v>8938</v>
      </c>
      <c r="H26" s="72">
        <f>SUM(H24:H25)</f>
        <v>1524.0099999999998</v>
      </c>
      <c r="I26" s="72">
        <f t="shared" si="1"/>
        <v>17.098732188937504</v>
      </c>
      <c r="J26" s="76"/>
      <c r="K26" s="76"/>
      <c r="L26" s="74">
        <f>SUM(L24:L25)</f>
        <v>8913</v>
      </c>
      <c r="M26" s="76"/>
      <c r="N26" s="78"/>
      <c r="O26" s="78"/>
      <c r="P26" s="78"/>
      <c r="Q26" s="78"/>
      <c r="R26" s="79"/>
      <c r="S26" s="79"/>
      <c r="T26" s="43">
        <f>SUM(T24:T25)</f>
        <v>8581</v>
      </c>
      <c r="U26" s="43">
        <f>SUM(U24:U25)</f>
        <v>8886</v>
      </c>
    </row>
    <row r="27" spans="1:24" ht="20.399999999999999" x14ac:dyDescent="0.35">
      <c r="K27" s="82"/>
      <c r="L27" s="82"/>
      <c r="M27" s="78"/>
      <c r="N27" s="78"/>
      <c r="O27" s="78"/>
      <c r="P27" s="78"/>
      <c r="Q27" s="78"/>
      <c r="R27" s="79"/>
      <c r="S27" s="79"/>
      <c r="T27" s="43">
        <v>2004</v>
      </c>
      <c r="U27" s="43">
        <v>1956</v>
      </c>
    </row>
    <row r="28" spans="1:24" x14ac:dyDescent="0.25">
      <c r="T28" s="43">
        <f>SUM(T26:T27)</f>
        <v>10585</v>
      </c>
      <c r="U28" s="43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06</vt:lpstr>
      <vt:lpstr>Лист1</vt:lpstr>
      <vt:lpstr>Лист2</vt:lpstr>
      <vt:lpstr>Лист3</vt:lpstr>
      <vt:lpstr>'06'!Область_печати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2019-05-06T05:31:16Z</dcterms:modified>
</cp:coreProperties>
</file>